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0" yWindow="0" windowWidth="20730" windowHeight="11760"/>
  </bookViews>
  <sheets>
    <sheet name="Totals" sheetId="1" r:id="rId1"/>
    <sheet name="Iraq Computations" sheetId="2" r:id="rId2"/>
    <sheet name="Afghanistan Computations" sheetId="3" r:id="rId3"/>
  </sheets>
  <calcPr calcId="125725"/>
</workbook>
</file>

<file path=xl/calcChain.xml><?xml version="1.0" encoding="utf-8"?>
<calcChain xmlns="http://schemas.openxmlformats.org/spreadsheetml/2006/main">
  <c r="B8" i="1"/>
  <c r="B16" i="2"/>
  <c r="B5" i="1"/>
  <c r="B11" s="1"/>
  <c r="A5"/>
  <c r="A11" s="1"/>
  <c r="B14" i="3"/>
  <c r="B6" i="2"/>
  <c r="B9" i="3"/>
  <c r="B14" i="2"/>
  <c r="F2" i="1"/>
  <c r="C5" l="1"/>
  <c r="A8"/>
  <c r="C8" l="1"/>
  <c r="C11"/>
</calcChain>
</file>

<file path=xl/sharedStrings.xml><?xml version="1.0" encoding="utf-8"?>
<sst xmlns="http://schemas.openxmlformats.org/spreadsheetml/2006/main" count="32" uniqueCount="31">
  <si>
    <t>Iraqi Civilian Casualties</t>
  </si>
  <si>
    <t>Unknown News</t>
  </si>
  <si>
    <t>Iraq</t>
  </si>
  <si>
    <t>Afghanistan</t>
  </si>
  <si>
    <t>Afghanistan Conflict Monitor</t>
  </si>
  <si>
    <t>Cursor Estimates Of Civilian Deaths From October 2001 to March 2002</t>
  </si>
  <si>
    <t>Total Cursor Value Based On Average Estimate of 325 Deaths Per Month Since End of Bombing Campaign</t>
  </si>
  <si>
    <t>Just Foreign Policy</t>
  </si>
  <si>
    <t>[Aggregate current estimate from recent reports on monthly casaulty rates]</t>
  </si>
  <si>
    <t>Total Average</t>
  </si>
  <si>
    <t>The Nation</t>
    <phoneticPr fontId="3" type="noConversion"/>
  </si>
  <si>
    <t>American Casualties in Afghanistan &amp; Iraq</t>
    <phoneticPr fontId="3" type="noConversion"/>
  </si>
  <si>
    <t>Fort Hood Victims</t>
    <phoneticPr fontId="3" type="noConversion"/>
  </si>
  <si>
    <t>Iraq Body Count</t>
    <phoneticPr fontId="3" type="noConversion"/>
  </si>
  <si>
    <t>Iraq Civilians Exp 9/11 Every X Days</t>
  </si>
  <si>
    <t>[Current estimate derived from average casualty rate from Lancet]</t>
  </si>
  <si>
    <t>Unknown News: Iraq Civilians Killed</t>
  </si>
  <si>
    <t>Lancet Survey/John Hopkins University (June 2006)</t>
  </si>
  <si>
    <t>Aggregate of Wikipedia Sources</t>
  </si>
  <si>
    <t>Standard Deviation</t>
  </si>
  <si>
    <t>September 11th Casualties</t>
  </si>
  <si>
    <t>Afghani Civilian Casualties</t>
  </si>
  <si>
    <t>Total Iraqi &amp; Afghani Civilian Casualties</t>
  </si>
  <si>
    <t>Iraq Civilians Exp Fort Hood Per Day</t>
  </si>
  <si>
    <t>Afghanistan Civilian Casualties Per Day</t>
  </si>
  <si>
    <t>Iraq &amp; Afghanistan Civilians Exp. Fort Hood Per Day</t>
  </si>
  <si>
    <t>Iraq &amp; Afghanistan Civilian Casualties Per Day</t>
  </si>
  <si>
    <t>Iraq Civilian Casualties Per Day</t>
  </si>
  <si>
    <t>Afghanistan &amp; Iraq Civilians Exp 9/11 Every X Days</t>
  </si>
  <si>
    <t>Afghanistan Civilians Exp 9/11 Every X Days</t>
  </si>
  <si>
    <t>Afghanistan Civilians Exp Fort Hood Every X Days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</si>
</sst>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8"/>
      <name val="Verdana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 vertical="center"/>
    </xf>
    <xf numFmtId="3" fontId="0" fillId="0" borderId="0" xfId="0" applyNumberFormat="1" applyAlignment="1">
      <alignment horizontal="left" vertical="center"/>
    </xf>
    <xf numFmtId="3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3" fontId="0" fillId="0" borderId="0" xfId="0" applyNumberFormat="1" applyFont="1"/>
    <xf numFmtId="3" fontId="0" fillId="0" borderId="0" xfId="0" applyNumberFormat="1" applyFont="1" applyAlignment="1">
      <alignment wrapText="1"/>
    </xf>
    <xf numFmtId="3" fontId="0" fillId="0" borderId="0" xfId="0" applyNumberFormat="1" applyAlignment="1">
      <alignment wrapText="1"/>
    </xf>
    <xf numFmtId="3" fontId="4" fillId="0" borderId="0" xfId="0" applyNumberFormat="1" applyFont="1"/>
    <xf numFmtId="2" fontId="0" fillId="0" borderId="0" xfId="0" applyNumberFormat="1" applyAlignment="1">
      <alignment horizontal="left" vertical="center"/>
    </xf>
    <xf numFmtId="0" fontId="5" fillId="0" borderId="0" xfId="0" applyFont="1"/>
    <xf numFmtId="3" fontId="5" fillId="0" borderId="0" xfId="0" applyNumberFormat="1" applyFont="1"/>
    <xf numFmtId="3" fontId="1" fillId="0" borderId="0" xfId="0" applyNumberFormat="1" applyFont="1"/>
    <xf numFmtId="0" fontId="0" fillId="0" borderId="0" xfId="0" applyNumberForma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"/>
  <sheetViews>
    <sheetView tabSelected="1" workbookViewId="0">
      <selection activeCell="C16" sqref="C16"/>
    </sheetView>
  </sheetViews>
  <sheetFormatPr defaultColWidth="8.85546875" defaultRowHeight="15"/>
  <cols>
    <col min="1" max="1" width="32.85546875" style="1" bestFit="1" customWidth="1"/>
    <col min="2" max="2" width="44.7109375" style="1" bestFit="1" customWidth="1"/>
    <col min="3" max="3" width="46.85546875" style="1" bestFit="1" customWidth="1"/>
    <col min="4" max="4" width="24.140625" style="1" bestFit="1" customWidth="1"/>
    <col min="5" max="5" width="21.85546875" style="1" bestFit="1" customWidth="1"/>
    <col min="6" max="6" width="35.7109375" style="1" bestFit="1" customWidth="1"/>
    <col min="7" max="16384" width="8.85546875" style="1"/>
  </cols>
  <sheetData>
    <row r="1" spans="1:6">
      <c r="A1" s="1" t="s">
        <v>12</v>
      </c>
      <c r="B1" s="1" t="s">
        <v>20</v>
      </c>
      <c r="C1" s="1" t="s">
        <v>11</v>
      </c>
      <c r="D1" s="1" t="s">
        <v>21</v>
      </c>
      <c r="E1" s="1" t="s">
        <v>0</v>
      </c>
      <c r="F1" s="1" t="s">
        <v>22</v>
      </c>
    </row>
    <row r="2" spans="1:6" s="15" customFormat="1">
      <c r="A2" s="15">
        <v>13</v>
      </c>
      <c r="B2" s="15">
        <v>2974</v>
      </c>
      <c r="C2" s="15">
        <v>5697</v>
      </c>
      <c r="D2" s="15">
        <v>45799</v>
      </c>
      <c r="E2" s="15">
        <v>989788</v>
      </c>
      <c r="F2" s="15">
        <f>E2+D2</f>
        <v>1035587</v>
      </c>
    </row>
    <row r="4" spans="1:6">
      <c r="A4" s="1" t="s">
        <v>27</v>
      </c>
      <c r="B4" s="1" t="s">
        <v>24</v>
      </c>
      <c r="C4" s="1" t="s">
        <v>26</v>
      </c>
    </row>
    <row r="5" spans="1:6">
      <c r="A5" s="11">
        <f>E2/(7.5*365.25)</f>
        <v>361.31891398585446</v>
      </c>
      <c r="B5" s="11">
        <f>(D2/(9.75*365.25))</f>
        <v>12.860597764088524</v>
      </c>
      <c r="C5" s="11">
        <f>B5+A5</f>
        <v>374.179511749943</v>
      </c>
    </row>
    <row r="7" spans="1:6">
      <c r="A7" s="1" t="s">
        <v>23</v>
      </c>
      <c r="B7" s="1" t="s">
        <v>30</v>
      </c>
      <c r="C7" s="1" t="s">
        <v>25</v>
      </c>
    </row>
    <row r="8" spans="1:6">
      <c r="A8" s="11">
        <f>A5/A2</f>
        <v>27.793762614296497</v>
      </c>
      <c r="B8" s="1">
        <f>A2/B5</f>
        <v>1.010839483394834</v>
      </c>
      <c r="C8" s="11">
        <f>C5/A2</f>
        <v>28.78303936538023</v>
      </c>
    </row>
    <row r="10" spans="1:6">
      <c r="A10" s="1" t="s">
        <v>14</v>
      </c>
      <c r="B10" s="1" t="s">
        <v>29</v>
      </c>
      <c r="C10" s="1" t="s">
        <v>28</v>
      </c>
    </row>
    <row r="11" spans="1:6">
      <c r="A11" s="11">
        <f>B2/A5</f>
        <v>8.2309557703265739</v>
      </c>
      <c r="B11" s="1">
        <f>B2/B5</f>
        <v>231.24897104740276</v>
      </c>
      <c r="C11" s="11">
        <f>B2/C5</f>
        <v>7.9480567658324039</v>
      </c>
    </row>
    <row r="14" spans="1:6">
      <c r="B14" s="2"/>
    </row>
  </sheetData>
  <phoneticPr fontId="3" type="noConversion"/>
  <pageMargins left="0.7" right="0.7" top="0.75" bottom="0.75" header="0.3" footer="0.3"/>
  <pageSetup orientation="portrait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6"/>
  <sheetViews>
    <sheetView workbookViewId="0">
      <selection activeCell="A5" sqref="A5"/>
    </sheetView>
  </sheetViews>
  <sheetFormatPr defaultColWidth="8.85546875" defaultRowHeight="15"/>
  <cols>
    <col min="1" max="1" width="52.140625" customWidth="1"/>
    <col min="2" max="2" width="19.42578125" style="7" customWidth="1"/>
  </cols>
  <sheetData>
    <row r="1" spans="1:2">
      <c r="A1" s="4" t="s">
        <v>2</v>
      </c>
    </row>
    <row r="2" spans="1:2">
      <c r="A2" s="4"/>
    </row>
    <row r="3" spans="1:2">
      <c r="A3" t="s">
        <v>7</v>
      </c>
      <c r="B3" s="7">
        <v>1366350</v>
      </c>
    </row>
    <row r="5" spans="1:2">
      <c r="A5" t="s">
        <v>17</v>
      </c>
      <c r="B5" s="3">
        <v>654965</v>
      </c>
    </row>
    <row r="6" spans="1:2" s="5" customFormat="1" ht="34.5" customHeight="1">
      <c r="A6" s="5" t="s">
        <v>15</v>
      </c>
      <c r="B6" s="8">
        <f>(B5/39)*90</f>
        <v>1511457.6923076923</v>
      </c>
    </row>
    <row r="8" spans="1:2">
      <c r="A8" t="s">
        <v>10</v>
      </c>
      <c r="B8" s="7">
        <v>1100000</v>
      </c>
    </row>
    <row r="10" spans="1:2">
      <c r="A10" t="s">
        <v>13</v>
      </c>
      <c r="B10" s="7">
        <v>106600</v>
      </c>
    </row>
    <row r="12" spans="1:2">
      <c r="A12" t="s">
        <v>16</v>
      </c>
      <c r="B12" s="3">
        <v>864531</v>
      </c>
    </row>
    <row r="14" spans="1:2">
      <c r="A14" s="4" t="s">
        <v>9</v>
      </c>
      <c r="B14" s="14">
        <f>(B12+B3+B6 +B8 + B10)/5</f>
        <v>989787.73846153845</v>
      </c>
    </row>
    <row r="16" spans="1:2">
      <c r="A16" s="12" t="s">
        <v>19</v>
      </c>
      <c r="B16" s="13">
        <f>STDEV(B3,B6,B8,B10,B12)</f>
        <v>552674.23769637151</v>
      </c>
    </row>
  </sheetData>
  <phoneticPr fontId="3" type="noConversion"/>
  <pageMargins left="0.7" right="0.7" top="0.75" bottom="0.75" header="0.3" footer="0.3"/>
  <pageSetup orientation="portrait" horizontalDpi="1200" verticalDpi="12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4"/>
  <sheetViews>
    <sheetView workbookViewId="0">
      <selection activeCell="A5" sqref="A5"/>
    </sheetView>
  </sheetViews>
  <sheetFormatPr defaultColWidth="8.85546875" defaultRowHeight="15"/>
  <cols>
    <col min="1" max="1" width="45.42578125" customWidth="1"/>
    <col min="2" max="2" width="8.85546875" style="3"/>
  </cols>
  <sheetData>
    <row r="1" spans="1:2">
      <c r="A1" s="4" t="s">
        <v>3</v>
      </c>
    </row>
    <row r="2" spans="1:2">
      <c r="A2" s="4"/>
    </row>
    <row r="3" spans="1:2">
      <c r="A3" t="s">
        <v>1</v>
      </c>
      <c r="B3" s="10">
        <v>24676</v>
      </c>
    </row>
    <row r="5" spans="1:2">
      <c r="A5" t="s">
        <v>4</v>
      </c>
      <c r="B5" s="3">
        <v>85000</v>
      </c>
    </row>
    <row r="6" spans="1:2" ht="29.25" customHeight="1">
      <c r="A6" s="6" t="s">
        <v>8</v>
      </c>
    </row>
    <row r="8" spans="1:2" s="5" customFormat="1" ht="34.5" customHeight="1">
      <c r="A8" s="5" t="s">
        <v>5</v>
      </c>
      <c r="B8" s="9">
        <v>4000</v>
      </c>
    </row>
    <row r="9" spans="1:2" ht="44.25" customHeight="1">
      <c r="A9" s="5" t="s">
        <v>6</v>
      </c>
      <c r="B9" s="3">
        <f>4000+(325*108)</f>
        <v>39100</v>
      </c>
    </row>
    <row r="11" spans="1:2">
      <c r="A11" t="s">
        <v>18</v>
      </c>
      <c r="B11" s="3">
        <v>34420</v>
      </c>
    </row>
    <row r="14" spans="1:2">
      <c r="A14" s="12" t="s">
        <v>9</v>
      </c>
      <c r="B14" s="13">
        <f>(B3+B5+B9+B11)/4</f>
        <v>45799</v>
      </c>
    </row>
  </sheetData>
  <phoneticPr fontId="3" type="noConversion"/>
  <pageMargins left="0.7" right="0.7" top="0.75" bottom="0.75" header="0.3" footer="0.3"/>
  <pageSetup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Totals</vt:lpstr>
      <vt:lpstr>Iraq Computations</vt:lpstr>
      <vt:lpstr>Afghanistan Computations</vt:lpstr>
    </vt:vector>
  </TitlesOfParts>
  <Company>CFA Institute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ogc1</dc:creator>
  <cp:lastModifiedBy>alec</cp:lastModifiedBy>
  <dcterms:created xsi:type="dcterms:W3CDTF">2009-04-21T20:34:43Z</dcterms:created>
  <dcterms:modified xsi:type="dcterms:W3CDTF">2010-09-11T12:29:45Z</dcterms:modified>
</cp:coreProperties>
</file>